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4\1. Indicatori site lunar\05.2024\"/>
    </mc:Choice>
  </mc:AlternateContent>
  <xr:revisionPtr revIDLastSave="0" documentId="13_ncr:1_{7B133154-C085-4DA0-B62A-9486F8818528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C6" i="14" s="1"/>
  <c r="D4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ho-infoware1 IW_MDA Chart of Accounts" type="5" refreshedVersion="8" background="1" saveData="1">
    <dbPr connection="Provider=MSOLAP.8;Integrated Security=SSPI;Persist Security Info=True;Initial Catalog=IW_MDA_FIN_LOC;Data Source=MDAC01E13BI01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<sst xmlns="http://schemas.openxmlformats.org/spreadsheetml/2006/main" count="48" uniqueCount="40">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</sst>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2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3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4" fontId="14" fillId="0" borderId="0" xfId="2" applyNumberFormat="1" applyFont="1" applyAlignment="1">
      <alignment vertical="center"/>
    </xf>
    <xf numFmtId="14" fontId="11" fillId="3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0" fontId="12" fillId="0" borderId="1" xfId="2" applyFont="1" applyBorder="1" applyAlignment="1">
      <alignment horizontal="center"/>
    </xf>
    <xf numFmtId="14" fontId="12" fillId="0" borderId="1" xfId="2" applyNumberFormat="1" applyFont="1" applyBorder="1" applyAlignment="1">
      <alignment horizontal="center"/>
    </xf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2" borderId="2" xfId="2" applyNumberFormat="1" applyFont="1" applyFill="1" applyBorder="1" applyAlignment="1">
      <alignment horizontal="center" vertical="center" wrapText="1"/>
    </xf>
    <xf numFmtId="4" fontId="6" fillId="2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2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zoomScale="80" zoomScaleNormal="80" workbookViewId="0">
      <selection activeCell="F35" sqref="F35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5" t="s">
        <v>9</v>
      </c>
      <c r="C2" s="36"/>
      <c r="D2" s="1"/>
      <c r="E2" s="1"/>
      <c r="F2" s="1"/>
      <c r="G2" s="1"/>
      <c r="H2" s="3" t="s">
        <v>10</v>
      </c>
    </row>
    <row r="3" spans="1:8">
      <c r="A3" s="1"/>
      <c r="B3" s="37" t="s">
        <v>11</v>
      </c>
      <c r="C3" s="36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8" t="s">
        <v>19</v>
      </c>
      <c r="C5" s="39"/>
      <c r="D5" s="39"/>
      <c r="E5" s="39"/>
      <c r="F5" s="39"/>
      <c r="G5" s="39"/>
      <c r="H5" s="40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1" t="s">
        <v>7</v>
      </c>
      <c r="C8" s="41" t="s">
        <v>20</v>
      </c>
      <c r="D8" s="42" t="s">
        <v>13</v>
      </c>
      <c r="E8" s="43"/>
      <c r="F8" s="43"/>
      <c r="G8" s="43"/>
      <c r="H8" s="44"/>
    </row>
    <row r="9" spans="1:8" ht="25.35" customHeight="1">
      <c r="A9" s="1"/>
      <c r="B9" s="41"/>
      <c r="C9" s="41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2895907182</v>
      </c>
      <c r="E11" s="13">
        <v>374031234</v>
      </c>
      <c r="F11" s="13">
        <v>374691786</v>
      </c>
      <c r="G11" s="13">
        <v>514735624</v>
      </c>
      <c r="H11" s="13">
        <v>2152604810</v>
      </c>
    </row>
    <row r="12" spans="1:8">
      <c r="A12" s="1"/>
      <c r="B12" s="14" t="s">
        <v>1</v>
      </c>
      <c r="C12" s="12" t="s">
        <v>22</v>
      </c>
      <c r="D12" s="13">
        <v>2124237962</v>
      </c>
      <c r="E12" s="13">
        <v>89639441</v>
      </c>
      <c r="F12" s="13">
        <v>126066350</v>
      </c>
      <c r="G12" s="13">
        <v>226528945</v>
      </c>
      <c r="H12" s="13">
        <v>1257176597</v>
      </c>
    </row>
    <row r="13" spans="1:8">
      <c r="A13" s="1"/>
      <c r="B13" s="14" t="s">
        <v>2</v>
      </c>
      <c r="C13" s="12" t="s">
        <v>23</v>
      </c>
      <c r="D13" s="13">
        <v>771669220</v>
      </c>
      <c r="E13" s="13">
        <v>1056061013</v>
      </c>
      <c r="F13" s="13">
        <v>1304686449</v>
      </c>
      <c r="G13" s="13">
        <v>1592893128</v>
      </c>
      <c r="H13" s="13">
        <v>2488321341</v>
      </c>
    </row>
    <row r="14" spans="1:8">
      <c r="A14" s="1"/>
      <c r="B14" s="14" t="s">
        <v>4</v>
      </c>
      <c r="C14" s="12" t="s">
        <v>24</v>
      </c>
      <c r="D14" s="13">
        <v>2895907182</v>
      </c>
      <c r="E14" s="13">
        <v>1145700454</v>
      </c>
      <c r="F14" s="13">
        <v>1430752799</v>
      </c>
      <c r="G14" s="13">
        <v>1819422073</v>
      </c>
      <c r="H14" s="13">
        <v>3745497938</v>
      </c>
    </row>
    <row r="15" spans="1:8">
      <c r="A15" s="1"/>
      <c r="B15" s="14" t="s">
        <v>3</v>
      </c>
      <c r="C15" s="12" t="s">
        <v>25</v>
      </c>
      <c r="D15" s="15">
        <v>1.3632687268583894</v>
      </c>
      <c r="E15" s="15">
        <v>12.78120926702343</v>
      </c>
      <c r="F15" s="15">
        <v>11.349204597420327</v>
      </c>
      <c r="G15" s="15">
        <v>8.0317421378535094</v>
      </c>
      <c r="H15" s="15">
        <v>2.9792933999391016</v>
      </c>
    </row>
    <row r="24" spans="4:8">
      <c r="D24" s="29"/>
      <c r="E24" s="29"/>
      <c r="F24" s="29"/>
      <c r="G24" s="29"/>
      <c r="H24" s="29"/>
    </row>
    <row r="25" spans="4:8">
      <c r="D25" s="30"/>
      <c r="E25" s="30"/>
      <c r="F25" s="30"/>
      <c r="G25" s="30"/>
      <c r="H25" s="30"/>
    </row>
    <row r="26" spans="4:8">
      <c r="D26" s="30"/>
      <c r="E26" s="30"/>
      <c r="F26" s="30"/>
      <c r="G26" s="30"/>
      <c r="H26" s="30"/>
    </row>
    <row r="27" spans="4:8">
      <c r="D27" s="30"/>
      <c r="E27" s="30"/>
      <c r="F27" s="30"/>
      <c r="G27" s="30"/>
      <c r="H27" s="30"/>
    </row>
    <row r="28" spans="4:8">
      <c r="D28" s="30"/>
      <c r="E28" s="30"/>
      <c r="F28" s="30"/>
      <c r="G28" s="30"/>
      <c r="H28" s="30"/>
    </row>
    <row r="29" spans="4:8">
      <c r="D29" s="30"/>
      <c r="E29" s="30"/>
      <c r="F29" s="30"/>
      <c r="G29" s="30"/>
      <c r="H29" s="30"/>
    </row>
    <row r="30" spans="4:8">
      <c r="D30" s="30"/>
      <c r="E30" s="30"/>
      <c r="F30" s="30"/>
      <c r="G30" s="30"/>
      <c r="H30" s="30"/>
    </row>
    <row r="31" spans="4:8">
      <c r="D31" s="30"/>
      <c r="E31" s="30"/>
      <c r="F31" s="30"/>
      <c r="G31" s="30"/>
      <c r="H31" s="30"/>
    </row>
    <row r="32" spans="4:8">
      <c r="D32" s="30"/>
      <c r="E32" s="30"/>
      <c r="F32" s="30"/>
      <c r="G32" s="30"/>
      <c r="H32" s="3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scale="54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zoomScale="80" zoomScaleNormal="80" workbookViewId="0">
      <selection activeCell="E33" sqref="E33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8.28515625" style="18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6" t="s">
        <v>26</v>
      </c>
      <c r="C2" s="26"/>
      <c r="D2" s="26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27">
        <f>DATE(G5,G4,1)</f>
        <v>45413</v>
      </c>
      <c r="E4" s="20"/>
      <c r="F4" s="21" t="s">
        <v>28</v>
      </c>
      <c r="G4" s="22">
        <v>5</v>
      </c>
      <c r="H4" s="28" t="str">
        <f>IF(LEN(G4)=2,G4,CONCATENATE("0",G4))</f>
        <v>05</v>
      </c>
    </row>
    <row r="5" spans="1:8">
      <c r="A5" s="16"/>
      <c r="B5" s="17" t="s">
        <v>29</v>
      </c>
      <c r="C5" s="19"/>
      <c r="D5" s="27">
        <f>DATE(G5,G4+1,1)-1</f>
        <v>45443</v>
      </c>
      <c r="E5" s="20"/>
      <c r="F5" s="21" t="s">
        <v>30</v>
      </c>
      <c r="G5" s="22">
        <v>2024</v>
      </c>
    </row>
    <row r="6" spans="1:8">
      <c r="A6" s="16"/>
      <c r="B6" s="17" t="s">
        <v>31</v>
      </c>
      <c r="C6" s="27">
        <f>D5</f>
        <v>45443</v>
      </c>
      <c r="D6" s="19"/>
      <c r="G6" s="31">
        <v>45455.50637372685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4" t="s">
        <v>38</v>
      </c>
      <c r="D9" s="34"/>
    </row>
    <row r="10" spans="1:8">
      <c r="A10" s="16"/>
      <c r="B10" s="17" t="s">
        <v>34</v>
      </c>
      <c r="C10" s="24" t="s">
        <v>36</v>
      </c>
      <c r="D10" s="25"/>
    </row>
    <row r="13" spans="1:8">
      <c r="B13" s="22" t="s">
        <v>35</v>
      </c>
      <c r="C13" s="32" t="s">
        <v>37</v>
      </c>
    </row>
    <row r="14" spans="1:8">
      <c r="B14" s="22" t="s">
        <v>31</v>
      </c>
      <c r="C14" s="33">
        <v>45455</v>
      </c>
    </row>
  </sheetData>
  <mergeCells count="1">
    <mergeCell ref="C9:D9"/>
  </mergeCells>
  <pageMargins left="0.7" right="0.7" top="0.75" bottom="0.75" header="0.3" footer="0.3"/>
  <pageSetup scale="92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dcterms:created xsi:type="dcterms:W3CDTF">2022-11-24T08:15:48Z</dcterms:created>
  <dcterms:modified xsi:type="dcterms:W3CDTF">2024-06-19T08:15:47Z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